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15" windowWidth="22515" windowHeight="94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14" i="1" l="1"/>
  <c r="U14" i="1"/>
  <c r="T14" i="1"/>
  <c r="S14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U9" i="1"/>
  <c r="V9" i="1"/>
  <c r="T9" i="1"/>
  <c r="S9" i="1"/>
  <c r="R9" i="1"/>
  <c r="P14" i="1"/>
  <c r="O14" i="1"/>
  <c r="N14" i="1"/>
  <c r="M14" i="1"/>
  <c r="M10" i="1"/>
  <c r="N10" i="1"/>
  <c r="O10" i="1"/>
  <c r="P10" i="1"/>
  <c r="M11" i="1"/>
  <c r="N11" i="1"/>
  <c r="O11" i="1"/>
  <c r="P11" i="1"/>
  <c r="M12" i="1"/>
  <c r="N12" i="1"/>
  <c r="O12" i="1"/>
  <c r="P12" i="1"/>
  <c r="P9" i="1"/>
  <c r="O9" i="1"/>
  <c r="N9" i="1"/>
  <c r="M9" i="1"/>
  <c r="L14" i="1"/>
  <c r="R14" i="1" s="1"/>
  <c r="L12" i="1"/>
  <c r="L10" i="1"/>
  <c r="R10" i="1" s="1"/>
  <c r="L11" i="1"/>
  <c r="L9" i="1"/>
  <c r="J14" i="1"/>
  <c r="E14" i="1"/>
  <c r="C14" i="1"/>
</calcChain>
</file>

<file path=xl/sharedStrings.xml><?xml version="1.0" encoding="utf-8"?>
<sst xmlns="http://schemas.openxmlformats.org/spreadsheetml/2006/main" count="36" uniqueCount="19">
  <si>
    <t>Total Households</t>
  </si>
  <si>
    <t>Estimates (2)</t>
  </si>
  <si>
    <t>Forecast</t>
  </si>
  <si>
    <t>2000</t>
  </si>
  <si>
    <t>%</t>
  </si>
  <si>
    <t>Puget Sound Region by County</t>
  </si>
  <si>
    <t>2000 - 2010 and 2025 - 2040 Projections</t>
  </si>
  <si>
    <t>Average Ann. Change</t>
  </si>
  <si>
    <t>Avg. Ann. Percent</t>
  </si>
  <si>
    <t>-</t>
  </si>
  <si>
    <t>Total</t>
  </si>
  <si>
    <t>King</t>
  </si>
  <si>
    <t>Kitsap</t>
  </si>
  <si>
    <t>Pierce</t>
  </si>
  <si>
    <t>Snohomish</t>
  </si>
  <si>
    <t>(2)</t>
  </si>
  <si>
    <t>Source: Puget Sound Regional Council -- City Projections 2016, DMG Economics</t>
  </si>
  <si>
    <t>Household Growth</t>
  </si>
  <si>
    <t>Actual year 2000 &amp; 2010 estimates derived from Census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</si>
</sst>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i/>
      <sz val="10"/>
      <name val="Tahoma"/>
      <family val="2"/>
    </font>
    <font>
      <sz val="10"/>
      <name val="Tahoma"/>
      <family val="2"/>
    </font>
    <font>
      <sz val="10"/>
      <color indexed="8"/>
      <name val="Arial"/>
      <family val="2"/>
    </font>
    <font>
      <i/>
      <sz val="10"/>
      <color indexed="8"/>
      <name val="Tahoma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2">
    <xf numFmtId="0" fontId="0" fillId="0" borderId="0" xfId="0"/>
    <xf numFmtId="0" fontId="3" fillId="0" borderId="1" xfId="1" applyFont="1" applyBorder="1" applyAlignment="1">
      <alignment horizontal="centerContinuous"/>
    </xf>
    <xf numFmtId="0" fontId="3" fillId="0" borderId="2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2" borderId="4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Continuous"/>
    </xf>
    <xf numFmtId="0" fontId="4" fillId="2" borderId="5" xfId="1" applyFont="1" applyFill="1" applyBorder="1" applyAlignment="1">
      <alignment horizontal="centerContinuous"/>
    </xf>
    <xf numFmtId="0" fontId="3" fillId="0" borderId="5" xfId="1" applyFont="1" applyBorder="1" applyAlignment="1">
      <alignment horizontal="centerContinuous"/>
    </xf>
    <xf numFmtId="0" fontId="3" fillId="0" borderId="6" xfId="1" applyFont="1" applyBorder="1" applyAlignment="1">
      <alignment horizontal="centerContinuous"/>
    </xf>
    <xf numFmtId="0" fontId="6" fillId="2" borderId="7" xfId="2" quotePrefix="1" applyFont="1" applyFill="1" applyBorder="1" applyAlignment="1">
      <alignment horizontal="right"/>
    </xf>
    <xf numFmtId="0" fontId="6" fillId="2" borderId="8" xfId="2" quotePrefix="1" applyFont="1" applyFill="1" applyBorder="1" applyAlignment="1">
      <alignment horizontal="center"/>
    </xf>
    <xf numFmtId="0" fontId="6" fillId="2" borderId="9" xfId="2" applyFont="1" applyFill="1" applyBorder="1" applyAlignment="1">
      <alignment horizontal="right"/>
    </xf>
    <xf numFmtId="0" fontId="6" fillId="0" borderId="10" xfId="2" applyFont="1" applyFill="1" applyBorder="1" applyAlignment="1">
      <alignment horizontal="right"/>
    </xf>
    <xf numFmtId="0" fontId="6" fillId="0" borderId="11" xfId="2" applyFont="1" applyFill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7" fillId="0" borderId="0" xfId="0" applyFont="1"/>
    <xf numFmtId="0" fontId="5" fillId="0" borderId="0" xfId="2" quotePrefix="1"/>
    <xf numFmtId="0" fontId="5" fillId="0" borderId="0" xfId="2"/>
    <xf numFmtId="0" fontId="6" fillId="0" borderId="0" xfId="2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2" fillId="0" borderId="0" xfId="1" quotePrefix="1"/>
    <xf numFmtId="0" fontId="2" fillId="0" borderId="0" xfId="1"/>
    <xf numFmtId="0" fontId="3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3" fontId="0" fillId="0" borderId="12" xfId="0" applyNumberFormat="1" applyBorder="1"/>
    <xf numFmtId="164" fontId="0" fillId="0" borderId="12" xfId="0" applyNumberFormat="1" applyBorder="1"/>
    <xf numFmtId="3" fontId="1" fillId="0" borderId="12" xfId="0" applyNumberFormat="1" applyFont="1" applyBorder="1"/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/>
    <xf numFmtId="0" fontId="4" fillId="0" borderId="0" xfId="0" quotePrefix="1" applyFont="1" applyAlignment="1">
      <alignment horizontal="right"/>
    </xf>
    <xf numFmtId="0" fontId="4" fillId="0" borderId="0" xfId="0" quotePrefix="1" applyFont="1" applyAlignment="1">
      <alignment horizontal="left"/>
    </xf>
  </cellXfs>
  <cellStyles count="3">
    <cellStyle name="Normal" xfId="0" builtinId="0"/>
    <cellStyle name="Normal 4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workbookViewId="0">
      <selection activeCell="A17" sqref="A17:B17"/>
    </sheetView>
  </sheetViews>
  <sheetFormatPr defaultRowHeight="15" x14ac:dyDescent="0.25"/>
  <cols>
    <col min="1" max="1" width="11.5703125" customWidth="1"/>
    <col min="11" max="11" width="7.140625" customWidth="1"/>
    <col min="12" max="12" width="6.5703125" bestFit="1" customWidth="1"/>
    <col min="13" max="13" width="9" customWidth="1"/>
    <col min="14" max="16" width="6.5703125" bestFit="1" customWidth="1"/>
    <col min="17" max="17" width="6.42578125" customWidth="1"/>
    <col min="18" max="22" width="5.5703125" bestFit="1" customWidth="1"/>
  </cols>
  <sheetData>
    <row r="1" spans="1:22" ht="18.75" x14ac:dyDescent="0.3">
      <c r="A1" s="17" t="s">
        <v>5</v>
      </c>
    </row>
    <row r="2" spans="1:22" ht="18.75" x14ac:dyDescent="0.3">
      <c r="A2" s="17" t="s">
        <v>17</v>
      </c>
    </row>
    <row r="3" spans="1:22" ht="18.75" x14ac:dyDescent="0.3">
      <c r="A3" s="17" t="s">
        <v>6</v>
      </c>
    </row>
    <row r="4" spans="1:22" ht="19.5" thickBot="1" x14ac:dyDescent="0.35">
      <c r="A4" s="17"/>
    </row>
    <row r="5" spans="1:22" ht="15.75" thickBot="1" x14ac:dyDescent="0.3">
      <c r="B5" s="1" t="s">
        <v>0</v>
      </c>
      <c r="C5" s="2"/>
      <c r="D5" s="2"/>
      <c r="E5" s="2"/>
      <c r="F5" s="2"/>
      <c r="G5" s="2"/>
      <c r="H5" s="2"/>
      <c r="I5" s="3"/>
      <c r="J5" s="30"/>
      <c r="K5" s="31"/>
      <c r="L5" s="32"/>
      <c r="M5" s="32" t="s">
        <v>7</v>
      </c>
      <c r="N5" s="32"/>
      <c r="O5" s="32"/>
      <c r="P5" s="32"/>
      <c r="Q5" s="32"/>
      <c r="R5" s="32"/>
      <c r="S5" s="33" t="s">
        <v>8</v>
      </c>
      <c r="T5" s="33"/>
      <c r="U5" s="32"/>
      <c r="V5" s="34"/>
    </row>
    <row r="6" spans="1:22" ht="15.75" thickBot="1" x14ac:dyDescent="0.3">
      <c r="B6" s="4" t="s">
        <v>1</v>
      </c>
      <c r="C6" s="5"/>
      <c r="D6" s="6"/>
      <c r="E6" s="7"/>
      <c r="F6" s="8" t="s">
        <v>2</v>
      </c>
      <c r="G6" s="8"/>
      <c r="H6" s="8"/>
      <c r="I6" s="9"/>
      <c r="J6" s="8"/>
      <c r="K6" s="26" t="s">
        <v>1</v>
      </c>
      <c r="L6" s="27"/>
      <c r="M6" s="28" t="s">
        <v>2</v>
      </c>
      <c r="N6" s="28"/>
      <c r="O6" s="28"/>
      <c r="P6" s="29"/>
      <c r="Q6" s="26" t="s">
        <v>1</v>
      </c>
      <c r="R6" s="27"/>
      <c r="S6" s="28" t="s">
        <v>2</v>
      </c>
      <c r="T6" s="28"/>
      <c r="U6" s="28"/>
      <c r="V6" s="29"/>
    </row>
    <row r="7" spans="1:22" ht="15.75" thickBot="1" x14ac:dyDescent="0.3">
      <c r="B7" s="10" t="s">
        <v>3</v>
      </c>
      <c r="C7" s="11" t="s">
        <v>4</v>
      </c>
      <c r="D7" s="12">
        <v>2010</v>
      </c>
      <c r="E7" s="11" t="s">
        <v>4</v>
      </c>
      <c r="F7" s="13">
        <v>2025</v>
      </c>
      <c r="G7" s="13">
        <v>2030</v>
      </c>
      <c r="H7" s="13">
        <v>2035</v>
      </c>
      <c r="I7" s="14">
        <v>2040</v>
      </c>
      <c r="J7" s="11" t="s">
        <v>4</v>
      </c>
      <c r="K7" s="10" t="s">
        <v>3</v>
      </c>
      <c r="L7" s="12">
        <v>2010</v>
      </c>
      <c r="M7" s="13">
        <v>2025</v>
      </c>
      <c r="N7" s="13">
        <v>2030</v>
      </c>
      <c r="O7" s="13">
        <v>2035</v>
      </c>
      <c r="P7" s="14">
        <v>2040</v>
      </c>
      <c r="Q7" s="10" t="s">
        <v>3</v>
      </c>
      <c r="R7" s="12">
        <v>2010</v>
      </c>
      <c r="S7" s="13">
        <v>2025</v>
      </c>
      <c r="T7" s="13">
        <v>2030</v>
      </c>
      <c r="U7" s="13">
        <v>2035</v>
      </c>
      <c r="V7" s="14">
        <v>2040</v>
      </c>
    </row>
    <row r="8" spans="1:22" x14ac:dyDescent="0.25">
      <c r="B8" s="24"/>
      <c r="C8" s="24"/>
      <c r="D8" s="25"/>
      <c r="E8" s="24"/>
      <c r="F8" s="25"/>
      <c r="G8" s="25"/>
      <c r="H8" s="25"/>
      <c r="I8" s="25"/>
      <c r="J8" s="24"/>
      <c r="K8" s="18"/>
      <c r="L8" s="19"/>
      <c r="M8" s="19"/>
      <c r="N8" s="19"/>
      <c r="O8" s="19"/>
      <c r="P8" s="19"/>
      <c r="Q8" s="18"/>
      <c r="R8" s="19"/>
      <c r="S8" s="20"/>
      <c r="T8" s="20"/>
      <c r="U8" s="20"/>
      <c r="V8" s="20"/>
    </row>
    <row r="9" spans="1:22" x14ac:dyDescent="0.25">
      <c r="A9" t="s">
        <v>11</v>
      </c>
      <c r="B9" s="15">
        <v>710916</v>
      </c>
      <c r="C9" s="16">
        <v>0.55411135290853197</v>
      </c>
      <c r="D9" s="15">
        <v>789232</v>
      </c>
      <c r="E9" s="16">
        <v>0.54254121998082072</v>
      </c>
      <c r="F9" s="15">
        <v>974213</v>
      </c>
      <c r="G9" s="15">
        <v>1006921</v>
      </c>
      <c r="H9" s="15">
        <v>1044639</v>
      </c>
      <c r="I9" s="15">
        <v>1088984</v>
      </c>
      <c r="J9" s="16">
        <v>0.51642311276352071</v>
      </c>
      <c r="K9" s="21" t="s">
        <v>9</v>
      </c>
      <c r="L9" s="22">
        <f>(D9-B9)/10</f>
        <v>7831.6</v>
      </c>
      <c r="M9" s="22">
        <f>(F9-D9)/15</f>
        <v>12332.066666666668</v>
      </c>
      <c r="N9" s="22">
        <f>(G9-F9)/5</f>
        <v>6541.6</v>
      </c>
      <c r="O9" s="22">
        <f>(H9-G9)/5</f>
        <v>7543.6</v>
      </c>
      <c r="P9" s="22">
        <f>(I9-H9)/5</f>
        <v>8869</v>
      </c>
      <c r="Q9" s="21" t="s">
        <v>9</v>
      </c>
      <c r="R9" s="23">
        <f>L9/B9</f>
        <v>1.101621007263868E-2</v>
      </c>
      <c r="S9" s="23">
        <f>M9/D9</f>
        <v>1.5625401233942196E-2</v>
      </c>
      <c r="T9" s="23">
        <f>N9/F9</f>
        <v>6.7147533444944793E-3</v>
      </c>
      <c r="U9" s="23">
        <f t="shared" ref="U9:V9" si="0">O9/G9</f>
        <v>7.4917496010114002E-3</v>
      </c>
      <c r="V9" s="23">
        <f t="shared" si="0"/>
        <v>8.4900142537278431E-3</v>
      </c>
    </row>
    <row r="10" spans="1:22" x14ac:dyDescent="0.25">
      <c r="A10" t="s">
        <v>12</v>
      </c>
      <c r="B10" s="15">
        <v>86416</v>
      </c>
      <c r="C10" s="16">
        <v>6.7355477542977937E-2</v>
      </c>
      <c r="D10" s="15">
        <v>97220</v>
      </c>
      <c r="E10" s="16">
        <v>6.6831878847455992E-2</v>
      </c>
      <c r="F10" s="15">
        <v>123654</v>
      </c>
      <c r="G10" s="15">
        <v>131276</v>
      </c>
      <c r="H10" s="15">
        <v>140491</v>
      </c>
      <c r="I10" s="15">
        <v>151940</v>
      </c>
      <c r="J10" s="16">
        <v>7.2053701205242085E-2</v>
      </c>
      <c r="K10" s="21" t="s">
        <v>9</v>
      </c>
      <c r="L10" s="22">
        <f t="shared" ref="L10:L14" si="1">(D10-B10)/10</f>
        <v>1080.4000000000001</v>
      </c>
      <c r="M10" s="22">
        <f t="shared" ref="M10:M12" si="2">(F10-D10)/15</f>
        <v>1762.2666666666667</v>
      </c>
      <c r="N10" s="22">
        <f t="shared" ref="N10:N12" si="3">(G10-F10)/5</f>
        <v>1524.4</v>
      </c>
      <c r="O10" s="22">
        <f t="shared" ref="O10:O12" si="4">(H10-G10)/5</f>
        <v>1843</v>
      </c>
      <c r="P10" s="22">
        <f t="shared" ref="P10:P12" si="5">(I10-H10)/5</f>
        <v>2289.8000000000002</v>
      </c>
      <c r="Q10" s="21" t="s">
        <v>9</v>
      </c>
      <c r="R10" s="23">
        <f t="shared" ref="R10:R12" si="6">L10/B10</f>
        <v>1.2502314386224775E-2</v>
      </c>
      <c r="S10" s="23">
        <f t="shared" ref="S10:S12" si="7">M10/D10</f>
        <v>1.812658575053144E-2</v>
      </c>
      <c r="T10" s="23">
        <f t="shared" ref="T10:T12" si="8">N10/F10</f>
        <v>1.2327947336923998E-2</v>
      </c>
      <c r="U10" s="23">
        <f t="shared" ref="U10:U12" si="9">O10/G10</f>
        <v>1.403912367835705E-2</v>
      </c>
      <c r="V10" s="23">
        <f t="shared" ref="V10:V12" si="10">P10/H10</f>
        <v>1.6298552932216302E-2</v>
      </c>
    </row>
    <row r="11" spans="1:22" x14ac:dyDescent="0.25">
      <c r="A11" t="s">
        <v>13</v>
      </c>
      <c r="B11" s="15">
        <v>260800</v>
      </c>
      <c r="C11" s="16">
        <v>0.20327611256258846</v>
      </c>
      <c r="D11" s="15">
        <v>299918</v>
      </c>
      <c r="E11" s="16">
        <v>0.20617242789725682</v>
      </c>
      <c r="F11" s="15">
        <v>387318</v>
      </c>
      <c r="G11" s="15">
        <v>409149</v>
      </c>
      <c r="H11" s="15">
        <v>433160</v>
      </c>
      <c r="I11" s="15">
        <v>463309</v>
      </c>
      <c r="J11" s="16">
        <v>0.21971257240818418</v>
      </c>
      <c r="K11" s="21" t="s">
        <v>9</v>
      </c>
      <c r="L11" s="22">
        <f t="shared" si="1"/>
        <v>3911.8</v>
      </c>
      <c r="M11" s="22">
        <f t="shared" si="2"/>
        <v>5826.666666666667</v>
      </c>
      <c r="N11" s="22">
        <f t="shared" si="3"/>
        <v>4366.2</v>
      </c>
      <c r="O11" s="22">
        <f t="shared" si="4"/>
        <v>4802.2</v>
      </c>
      <c r="P11" s="22">
        <f t="shared" si="5"/>
        <v>6029.8</v>
      </c>
      <c r="Q11" s="21" t="s">
        <v>9</v>
      </c>
      <c r="R11" s="23">
        <f t="shared" si="6"/>
        <v>1.4999233128834357E-2</v>
      </c>
      <c r="S11" s="23">
        <f t="shared" si="7"/>
        <v>1.9427532414415496E-2</v>
      </c>
      <c r="T11" s="23">
        <f t="shared" si="8"/>
        <v>1.1272907533344693E-2</v>
      </c>
      <c r="U11" s="23">
        <f t="shared" si="9"/>
        <v>1.1737044450799098E-2</v>
      </c>
      <c r="V11" s="23">
        <f t="shared" si="10"/>
        <v>1.392049127343245E-2</v>
      </c>
    </row>
    <row r="12" spans="1:22" x14ac:dyDescent="0.25">
      <c r="A12" t="s">
        <v>14</v>
      </c>
      <c r="B12" s="35">
        <v>224852</v>
      </c>
      <c r="C12" s="36">
        <v>0.1752570569859016</v>
      </c>
      <c r="D12" s="35">
        <v>268325</v>
      </c>
      <c r="E12" s="36">
        <v>0.18445447327446646</v>
      </c>
      <c r="F12" s="35">
        <v>342138</v>
      </c>
      <c r="G12" s="35">
        <v>359471</v>
      </c>
      <c r="H12" s="35">
        <v>380128</v>
      </c>
      <c r="I12" s="35">
        <v>404472</v>
      </c>
      <c r="J12" s="36">
        <v>0.19181061362305302</v>
      </c>
      <c r="K12" s="21" t="s">
        <v>9</v>
      </c>
      <c r="L12" s="37">
        <f t="shared" si="1"/>
        <v>4347.3</v>
      </c>
      <c r="M12" s="37">
        <f t="shared" si="2"/>
        <v>4920.8666666666668</v>
      </c>
      <c r="N12" s="37">
        <f t="shared" si="3"/>
        <v>3466.6</v>
      </c>
      <c r="O12" s="37">
        <f t="shared" si="4"/>
        <v>4131.3999999999996</v>
      </c>
      <c r="P12" s="37">
        <f t="shared" si="5"/>
        <v>4868.8</v>
      </c>
      <c r="Q12" s="38" t="s">
        <v>9</v>
      </c>
      <c r="R12" s="39">
        <f t="shared" si="6"/>
        <v>1.9334050842331845E-2</v>
      </c>
      <c r="S12" s="39">
        <f t="shared" si="7"/>
        <v>1.833920308084102E-2</v>
      </c>
      <c r="T12" s="39">
        <f t="shared" si="8"/>
        <v>1.0132168890915361E-2</v>
      </c>
      <c r="U12" s="39">
        <f t="shared" si="9"/>
        <v>1.1492999435281287E-2</v>
      </c>
      <c r="V12" s="39">
        <f t="shared" si="10"/>
        <v>1.2808317198417376E-2</v>
      </c>
    </row>
    <row r="13" spans="1:22" x14ac:dyDescent="0.25">
      <c r="K13" s="21"/>
      <c r="L13" s="22"/>
      <c r="M13" s="22"/>
      <c r="N13" s="22"/>
      <c r="O13" s="22"/>
      <c r="P13" s="22"/>
      <c r="Q13" s="21"/>
      <c r="R13" s="23"/>
      <c r="S13" s="23"/>
      <c r="T13" s="23"/>
      <c r="U13" s="23"/>
      <c r="V13" s="23"/>
    </row>
    <row r="14" spans="1:22" x14ac:dyDescent="0.25">
      <c r="A14" t="s">
        <v>10</v>
      </c>
      <c r="B14" s="15">
        <v>1282984</v>
      </c>
      <c r="C14" s="16">
        <f>SUM(C9:C12)</f>
        <v>1</v>
      </c>
      <c r="D14" s="15">
        <v>1454695</v>
      </c>
      <c r="E14" s="16">
        <f>SUM(E9:E12)</f>
        <v>1</v>
      </c>
      <c r="F14" s="15">
        <v>1827323</v>
      </c>
      <c r="G14" s="15">
        <v>1906817</v>
      </c>
      <c r="H14" s="15">
        <v>1998418</v>
      </c>
      <c r="I14" s="15">
        <v>2108705</v>
      </c>
      <c r="J14" s="16">
        <f>SUM(J9:J12)</f>
        <v>1</v>
      </c>
      <c r="K14" s="21" t="s">
        <v>9</v>
      </c>
      <c r="L14" s="22">
        <f t="shared" si="1"/>
        <v>17171.099999999999</v>
      </c>
      <c r="M14" s="22">
        <f t="shared" ref="M14" si="11">(F14-D14)/15</f>
        <v>24841.866666666665</v>
      </c>
      <c r="N14" s="22">
        <f t="shared" ref="N14" si="12">(G14-F14)/5</f>
        <v>15898.8</v>
      </c>
      <c r="O14" s="22">
        <f t="shared" ref="O14" si="13">(H14-G14)/5</f>
        <v>18320.2</v>
      </c>
      <c r="P14" s="22">
        <f t="shared" ref="P14" si="14">(I14-H14)/5</f>
        <v>22057.4</v>
      </c>
      <c r="Q14" s="21" t="s">
        <v>9</v>
      </c>
      <c r="R14" s="23">
        <f t="shared" ref="R14" si="15">L14/B14</f>
        <v>1.3383721075243337E-2</v>
      </c>
      <c r="S14" s="23">
        <f t="shared" ref="S14" si="16">M14/D14</f>
        <v>1.7077027601433061E-2</v>
      </c>
      <c r="T14" s="23">
        <f t="shared" ref="T14" si="17">N14/F14</f>
        <v>8.7005964462768762E-3</v>
      </c>
      <c r="U14" s="23">
        <f t="shared" ref="U14" si="18">O14/G14</f>
        <v>9.6077389702315438E-3</v>
      </c>
      <c r="V14" s="23">
        <f t="shared" ref="V14" si="19">P14/H14</f>
        <v>1.1037430607610621E-2</v>
      </c>
    </row>
    <row r="17" spans="1:2" x14ac:dyDescent="0.25">
      <c r="A17" s="40" t="s">
        <v>15</v>
      </c>
      <c r="B17" s="41" t="s">
        <v>18</v>
      </c>
    </row>
    <row r="18" spans="1:2" x14ac:dyDescent="0.25">
      <c r="A18" t="s">
        <v>16</v>
      </c>
    </row>
  </sheetData>
  <mergeCells count="1">
    <mergeCell ref="S5:T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2017-04-11T19:30:22Z</dcterms:created>
  <dcterms:modified xsi:type="dcterms:W3CDTF">2017-04-11T20:42:19Z</dcterms:modified>
</cp:coreProperties>
</file>